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I14" i="2"/>
  <c r="E14" i="2"/>
  <c r="K13" i="2"/>
  <c r="AS10" i="2"/>
  <c r="AQ10" i="2"/>
  <c r="AP10" i="2"/>
  <c r="AO10" i="2"/>
  <c r="AN10" i="2"/>
  <c r="AM10" i="2"/>
  <c r="AG10" i="2"/>
  <c r="AE10" i="2"/>
  <c r="AD10" i="2"/>
  <c r="AC10" i="2"/>
  <c r="AB10" i="2"/>
  <c r="AA10" i="2"/>
  <c r="W10" i="2"/>
  <c r="U10" i="2"/>
  <c r="T10" i="2"/>
  <c r="S10" i="2"/>
  <c r="R10" i="2"/>
  <c r="Q10" i="2"/>
  <c r="K10" i="2"/>
  <c r="K14" i="2" s="1"/>
  <c r="I10" i="2"/>
  <c r="H10" i="2"/>
  <c r="H14" i="2" s="1"/>
  <c r="G10" i="2"/>
  <c r="G14" i="2" s="1"/>
  <c r="F10" i="2"/>
  <c r="F14" i="2" s="1"/>
  <c r="E10" i="2"/>
  <c r="AF10" i="2" l="1"/>
  <c r="K15" i="2"/>
  <c r="K16" i="2" s="1"/>
  <c r="F15" i="2"/>
  <c r="H15" i="2"/>
  <c r="E15" i="2"/>
  <c r="E16" i="2" s="1"/>
  <c r="G15" i="2"/>
  <c r="G16" i="2" s="1"/>
  <c r="AR10" i="2"/>
  <c r="L15" i="2"/>
  <c r="I15" i="2"/>
  <c r="I16" i="2" s="1"/>
  <c r="N15" i="2" l="1"/>
  <c r="F16" i="2"/>
  <c r="M15" i="2"/>
  <c r="H16" i="2"/>
  <c r="M16" i="2" s="1"/>
  <c r="O16" i="2"/>
  <c r="J16" i="2"/>
  <c r="J15" i="2"/>
  <c r="O15" i="2"/>
  <c r="N16" i="2" l="1"/>
  <c r="L16" i="2"/>
</calcChain>
</file>

<file path=xl/sharedStrings.xml><?xml version="1.0" encoding="utf-8"?>
<sst xmlns="http://schemas.openxmlformats.org/spreadsheetml/2006/main" count="176" uniqueCount="70">
  <si>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</si>
  <si>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</si>
  <si>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</si>
  <si>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</si>
  <si>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</si>
  <si>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</si>
  <si>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</si>
  <si>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</si>
  <si>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</si>
  <si>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</si>
  <si>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</si>
  <si>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</si>
  <si>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</si>
  <si>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</si>
  <si>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</si>
  <si>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</si>
  <si>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</si>
  <si>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</si>
  <si>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</si>
  <si>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</si>
  <si>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</si>
  <si>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</si>
  <si>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</si>
  <si>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</si>
  <si>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</si>
  <si>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</si>
  <si>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</si>
  <si>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</si>
  <si>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</si>
  <si>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</si>
  <si>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</si>
  <si>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</si>
  <si>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</si>
  <si>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</si>
  <si>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Tero Majuri</t>
  </si>
  <si>
    <t>9.</t>
  </si>
  <si>
    <t>Kiri</t>
  </si>
  <si>
    <t>25.05. 2000  Kiri - Lippo  0-2  (0-4, 0-3)</t>
  </si>
  <si>
    <t>18.06. 2000  Kiri - PattU  0-2  (3-6, 2-9)</t>
  </si>
  <si>
    <t>suomensarja</t>
  </si>
  <si>
    <t>LieKi</t>
  </si>
  <si>
    <t>Valo</t>
  </si>
  <si>
    <t>4.</t>
  </si>
  <si>
    <t>3.</t>
  </si>
  <si>
    <t>2.</t>
  </si>
  <si>
    <t xml:space="preserve">  28 v   2 kk 20 pv</t>
  </si>
  <si>
    <t xml:space="preserve">  28 v   3 kk 13 pv</t>
  </si>
  <si>
    <t>Seurat</t>
  </si>
  <si>
    <t>Valo = Jyväskylän Valo  (1948)</t>
  </si>
  <si>
    <t>LieKi = Lievestuoreen Kisa  (1927)</t>
  </si>
  <si>
    <t>Kiri = Jyväskylän Kiri  (1930)</t>
  </si>
  <si>
    <t>5.3.1972</t>
  </si>
  <si>
    <t>****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</si>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</sst>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5703125" style="67" customWidth="1"/>
    <col min="5" max="8" width="5.7109375" style="66" customWidth="1"/>
    <col min="9" max="9" width="5.1406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29" customWidth="1"/>
    <col min="16" max="20" width="5.7109375" style="66" customWidth="1"/>
    <col min="21" max="21" width="8.7109375" style="66" customWidth="1"/>
    <col min="22" max="22" width="0.5703125" style="29" customWidth="1"/>
    <col min="23" max="27" width="5.7109375" style="66" customWidth="1"/>
    <col min="28" max="28" width="8.7109375" style="66" customWidth="1"/>
    <col min="29" max="29" width="0.5703125" style="29" customWidth="1"/>
    <col min="30" max="35" width="5.7109375" style="6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51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68"/>
      <c r="W2" s="22" t="s">
        <v>16</v>
      </c>
      <c r="X2" s="14"/>
      <c r="Y2" s="14"/>
      <c r="Z2" s="14"/>
      <c r="AA2" s="14"/>
      <c r="AB2" s="15"/>
      <c r="AC2" s="68"/>
      <c r="AD2" s="22" t="s">
        <v>53</v>
      </c>
      <c r="AE2" s="14"/>
      <c r="AF2" s="14"/>
      <c r="AG2" s="20"/>
      <c r="AH2" s="14" t="s">
        <v>54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1999</v>
      </c>
      <c r="C4" s="25" t="s">
        <v>42</v>
      </c>
      <c r="D4" s="26" t="s">
        <v>41</v>
      </c>
      <c r="E4" s="25"/>
      <c r="F4" s="27" t="s">
        <v>39</v>
      </c>
      <c r="G4" s="25"/>
      <c r="H4" s="25"/>
      <c r="I4" s="25"/>
      <c r="J4" s="25"/>
      <c r="K4" s="25"/>
      <c r="L4" s="25"/>
      <c r="M4" s="25"/>
      <c r="N4" s="28"/>
      <c r="O4" s="24"/>
      <c r="P4" s="30"/>
      <c r="Q4" s="30"/>
      <c r="R4" s="30"/>
      <c r="S4" s="30"/>
      <c r="T4" s="30"/>
      <c r="U4" s="34"/>
      <c r="V4" s="24"/>
      <c r="W4" s="31"/>
      <c r="X4" s="31"/>
      <c r="Y4" s="35"/>
      <c r="Z4" s="31"/>
      <c r="AA4" s="35"/>
      <c r="AB4" s="69"/>
      <c r="AC4" s="24"/>
      <c r="AD4" s="30"/>
      <c r="AE4" s="33"/>
      <c r="AF4" s="70"/>
      <c r="AG4" s="34"/>
      <c r="AH4" s="36"/>
      <c r="AI4" s="30"/>
      <c r="AJ4" s="9"/>
    </row>
    <row r="5" spans="1:37" s="23" customFormat="1" ht="15" customHeight="1" x14ac:dyDescent="0.2">
      <c r="A5" s="9"/>
      <c r="B5" s="30">
        <v>2000</v>
      </c>
      <c r="C5" s="30" t="s">
        <v>35</v>
      </c>
      <c r="D5" s="2" t="s">
        <v>36</v>
      </c>
      <c r="E5" s="30">
        <v>10</v>
      </c>
      <c r="F5" s="30">
        <v>1</v>
      </c>
      <c r="G5" s="30">
        <v>0</v>
      </c>
      <c r="H5" s="30">
        <v>1</v>
      </c>
      <c r="I5" s="30">
        <v>21</v>
      </c>
      <c r="J5" s="30">
        <v>17</v>
      </c>
      <c r="K5" s="30">
        <v>1</v>
      </c>
      <c r="L5" s="30">
        <v>2</v>
      </c>
      <c r="M5" s="30">
        <v>1</v>
      </c>
      <c r="N5" s="32">
        <v>0.40400000000000003</v>
      </c>
      <c r="O5" s="24"/>
      <c r="P5" s="30"/>
      <c r="Q5" s="30"/>
      <c r="R5" s="30"/>
      <c r="S5" s="30"/>
      <c r="T5" s="30"/>
      <c r="U5" s="34"/>
      <c r="V5" s="24"/>
      <c r="W5" s="31"/>
      <c r="X5" s="31"/>
      <c r="Y5" s="35"/>
      <c r="Z5" s="31"/>
      <c r="AA5" s="35"/>
      <c r="AB5" s="69"/>
      <c r="AC5" s="24"/>
      <c r="AD5" s="30"/>
      <c r="AE5" s="33"/>
      <c r="AF5" s="70"/>
      <c r="AG5" s="34"/>
      <c r="AH5" s="36"/>
      <c r="AI5" s="30"/>
      <c r="AJ5" s="9"/>
    </row>
    <row r="6" spans="1:37" s="23" customFormat="1" ht="15" customHeight="1" x14ac:dyDescent="0.2">
      <c r="A6" s="9"/>
      <c r="B6" s="25">
        <v>2001</v>
      </c>
      <c r="C6" s="37" t="s">
        <v>42</v>
      </c>
      <c r="D6" s="38" t="s">
        <v>41</v>
      </c>
      <c r="E6" s="25"/>
      <c r="F6" s="27" t="s">
        <v>39</v>
      </c>
      <c r="G6" s="25"/>
      <c r="H6" s="25"/>
      <c r="I6" s="25"/>
      <c r="J6" s="25"/>
      <c r="K6" s="25"/>
      <c r="L6" s="25"/>
      <c r="M6" s="25"/>
      <c r="N6" s="39"/>
      <c r="O6" s="24"/>
      <c r="P6" s="30"/>
      <c r="Q6" s="30"/>
      <c r="R6" s="30"/>
      <c r="S6" s="30"/>
      <c r="T6" s="30"/>
      <c r="U6" s="34"/>
      <c r="V6" s="24"/>
      <c r="W6" s="31"/>
      <c r="X6" s="31"/>
      <c r="Y6" s="35"/>
      <c r="Z6" s="31"/>
      <c r="AA6" s="35"/>
      <c r="AB6" s="69"/>
      <c r="AC6" s="24"/>
      <c r="AD6" s="30"/>
      <c r="AE6" s="33"/>
      <c r="AF6" s="70"/>
      <c r="AG6" s="34"/>
      <c r="AH6" s="36"/>
      <c r="AI6" s="30"/>
      <c r="AJ6" s="9"/>
    </row>
    <row r="7" spans="1:37" s="23" customFormat="1" ht="15" customHeight="1" x14ac:dyDescent="0.2">
      <c r="A7" s="9"/>
      <c r="B7" s="25">
        <v>2002</v>
      </c>
      <c r="C7" s="37" t="s">
        <v>43</v>
      </c>
      <c r="D7" s="38" t="s">
        <v>41</v>
      </c>
      <c r="E7" s="25"/>
      <c r="F7" s="27" t="s">
        <v>39</v>
      </c>
      <c r="G7" s="25"/>
      <c r="H7" s="25"/>
      <c r="I7" s="25"/>
      <c r="J7" s="25"/>
      <c r="K7" s="25"/>
      <c r="L7" s="25"/>
      <c r="M7" s="25"/>
      <c r="N7" s="39"/>
      <c r="O7" s="24"/>
      <c r="P7" s="30"/>
      <c r="Q7" s="30"/>
      <c r="R7" s="30"/>
      <c r="S7" s="30"/>
      <c r="T7" s="30"/>
      <c r="U7" s="34"/>
      <c r="V7" s="24"/>
      <c r="W7" s="31"/>
      <c r="X7" s="31"/>
      <c r="Y7" s="35"/>
      <c r="Z7" s="31"/>
      <c r="AA7" s="35"/>
      <c r="AB7" s="69"/>
      <c r="AC7" s="24"/>
      <c r="AD7" s="30"/>
      <c r="AE7" s="33"/>
      <c r="AF7" s="70"/>
      <c r="AG7" s="34"/>
      <c r="AH7" s="36"/>
      <c r="AI7" s="30"/>
      <c r="AJ7" s="9"/>
    </row>
    <row r="8" spans="1:37" s="23" customFormat="1" ht="15" customHeight="1" x14ac:dyDescent="0.2">
      <c r="A8" s="9"/>
      <c r="B8" s="30" t="s">
        <v>52</v>
      </c>
      <c r="C8" s="36"/>
      <c r="D8" s="2"/>
      <c r="E8" s="30"/>
      <c r="F8" s="30"/>
      <c r="G8" s="30"/>
      <c r="H8" s="30"/>
      <c r="I8" s="30"/>
      <c r="J8" s="30"/>
      <c r="K8" s="30"/>
      <c r="L8" s="30"/>
      <c r="M8" s="30"/>
      <c r="N8" s="32"/>
      <c r="O8" s="24"/>
      <c r="P8" s="30"/>
      <c r="Q8" s="30"/>
      <c r="R8" s="30"/>
      <c r="S8" s="30"/>
      <c r="T8" s="30"/>
      <c r="U8" s="34"/>
      <c r="V8" s="24"/>
      <c r="W8" s="31"/>
      <c r="X8" s="31"/>
      <c r="Y8" s="35"/>
      <c r="Z8" s="31"/>
      <c r="AA8" s="35"/>
      <c r="AB8" s="69"/>
      <c r="AC8" s="24"/>
      <c r="AD8" s="30"/>
      <c r="AE8" s="33"/>
      <c r="AF8" s="70"/>
      <c r="AG8" s="34"/>
      <c r="AH8" s="36"/>
      <c r="AI8" s="30"/>
      <c r="AJ8" s="9"/>
    </row>
    <row r="9" spans="1:37" s="23" customFormat="1" ht="15" customHeight="1" x14ac:dyDescent="0.2">
      <c r="A9" s="9"/>
      <c r="B9" s="25">
        <v>2007</v>
      </c>
      <c r="C9" s="37" t="s">
        <v>44</v>
      </c>
      <c r="D9" s="38" t="s">
        <v>40</v>
      </c>
      <c r="E9" s="25"/>
      <c r="F9" s="27" t="s">
        <v>39</v>
      </c>
      <c r="G9" s="25"/>
      <c r="H9" s="25"/>
      <c r="I9" s="25"/>
      <c r="J9" s="25"/>
      <c r="K9" s="25"/>
      <c r="L9" s="25"/>
      <c r="M9" s="25"/>
      <c r="N9" s="39"/>
      <c r="O9" s="24"/>
      <c r="P9" s="30"/>
      <c r="Q9" s="30"/>
      <c r="R9" s="30"/>
      <c r="S9" s="30"/>
      <c r="T9" s="30"/>
      <c r="U9" s="34"/>
      <c r="V9" s="24"/>
      <c r="W9" s="31"/>
      <c r="X9" s="31"/>
      <c r="Y9" s="35"/>
      <c r="Z9" s="31"/>
      <c r="AA9" s="35"/>
      <c r="AB9" s="69"/>
      <c r="AC9" s="24"/>
      <c r="AD9" s="30"/>
      <c r="AE9" s="33"/>
      <c r="AF9" s="70"/>
      <c r="AG9" s="34"/>
      <c r="AH9" s="36"/>
      <c r="AI9" s="30"/>
      <c r="AJ9" s="9"/>
    </row>
    <row r="10" spans="1:37" s="23" customFormat="1" ht="15" customHeight="1" x14ac:dyDescent="0.2">
      <c r="A10" s="9"/>
      <c r="B10" s="30" t="s">
        <v>52</v>
      </c>
      <c r="C10" s="36"/>
      <c r="D10" s="2"/>
      <c r="E10" s="30"/>
      <c r="F10" s="30"/>
      <c r="G10" s="30"/>
      <c r="H10" s="30"/>
      <c r="I10" s="30"/>
      <c r="J10" s="30"/>
      <c r="K10" s="30"/>
      <c r="L10" s="30"/>
      <c r="M10" s="30"/>
      <c r="N10" s="32"/>
      <c r="O10" s="24"/>
      <c r="P10" s="30"/>
      <c r="Q10" s="30"/>
      <c r="R10" s="30"/>
      <c r="S10" s="30"/>
      <c r="T10" s="30"/>
      <c r="U10" s="34"/>
      <c r="V10" s="24"/>
      <c r="W10" s="31"/>
      <c r="X10" s="31"/>
      <c r="Y10" s="35"/>
      <c r="Z10" s="31"/>
      <c r="AA10" s="35"/>
      <c r="AB10" s="69"/>
      <c r="AC10" s="24"/>
      <c r="AD10" s="30"/>
      <c r="AE10" s="33"/>
      <c r="AF10" s="70"/>
      <c r="AG10" s="34"/>
      <c r="AH10" s="36"/>
      <c r="AI10" s="30"/>
      <c r="AJ10" s="9"/>
    </row>
    <row r="11" spans="1:37" s="23" customFormat="1" ht="15" customHeight="1" x14ac:dyDescent="0.2">
      <c r="A11" s="9"/>
      <c r="B11" s="25">
        <v>2013</v>
      </c>
      <c r="C11" s="37" t="s">
        <v>43</v>
      </c>
      <c r="D11" s="38" t="s">
        <v>40</v>
      </c>
      <c r="E11" s="25"/>
      <c r="F11" s="27" t="s">
        <v>39</v>
      </c>
      <c r="G11" s="25"/>
      <c r="H11" s="25"/>
      <c r="I11" s="25"/>
      <c r="J11" s="25"/>
      <c r="K11" s="25"/>
      <c r="L11" s="25"/>
      <c r="M11" s="25"/>
      <c r="N11" s="39"/>
      <c r="O11" s="24"/>
      <c r="P11" s="30"/>
      <c r="Q11" s="30"/>
      <c r="R11" s="30"/>
      <c r="S11" s="30"/>
      <c r="T11" s="30"/>
      <c r="U11" s="34"/>
      <c r="V11" s="24"/>
      <c r="W11" s="31"/>
      <c r="X11" s="31"/>
      <c r="Y11" s="35"/>
      <c r="Z11" s="31"/>
      <c r="AA11" s="35"/>
      <c r="AB11" s="69"/>
      <c r="AC11" s="24"/>
      <c r="AD11" s="30"/>
      <c r="AE11" s="33"/>
      <c r="AF11" s="70"/>
      <c r="AG11" s="34"/>
      <c r="AH11" s="36"/>
      <c r="AI11" s="30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10</v>
      </c>
      <c r="F12" s="18">
        <v>1</v>
      </c>
      <c r="G12" s="18">
        <v>0</v>
      </c>
      <c r="H12" s="18">
        <v>1</v>
      </c>
      <c r="I12" s="18">
        <v>21</v>
      </c>
      <c r="J12" s="18">
        <v>17</v>
      </c>
      <c r="K12" s="18">
        <v>1</v>
      </c>
      <c r="L12" s="18">
        <v>2</v>
      </c>
      <c r="M12" s="18">
        <v>1</v>
      </c>
      <c r="N12" s="40">
        <v>0.40400000000000003</v>
      </c>
      <c r="O12" s="71">
        <v>34.042553191489361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0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0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" t="s">
        <v>2</v>
      </c>
      <c r="C13" s="36"/>
      <c r="D13" s="41">
        <v>12.000000000000002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2"/>
      <c r="P13" s="42"/>
      <c r="Q13" s="45"/>
      <c r="R13" s="42"/>
      <c r="S13" s="42"/>
      <c r="T13" s="42"/>
      <c r="U13" s="42"/>
      <c r="V13" s="29"/>
      <c r="W13" s="42"/>
      <c r="X13" s="42"/>
      <c r="Y13" s="42"/>
      <c r="Z13" s="42"/>
      <c r="AA13" s="42"/>
      <c r="AB13" s="42"/>
      <c r="AC13" s="29"/>
      <c r="AD13" s="42"/>
      <c r="AE13" s="42"/>
      <c r="AF13" s="42"/>
      <c r="AG13" s="42"/>
      <c r="AH13" s="42"/>
      <c r="AI13" s="42"/>
      <c r="AJ13" s="9"/>
    </row>
    <row r="14" spans="1:37" s="23" customFormat="1" ht="15" customHeight="1" x14ac:dyDescent="0.25">
      <c r="A14" s="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9"/>
      <c r="P14" s="42"/>
      <c r="Q14" s="45"/>
      <c r="R14" s="42"/>
      <c r="S14" s="42"/>
      <c r="T14" s="42"/>
      <c r="U14" s="42"/>
      <c r="V14" s="29"/>
      <c r="W14" s="42"/>
      <c r="X14" s="42"/>
      <c r="Y14" s="42"/>
      <c r="Z14" s="42"/>
      <c r="AA14" s="42"/>
      <c r="AB14" s="42"/>
      <c r="AC14" s="29"/>
      <c r="AD14" s="42"/>
      <c r="AE14" s="42"/>
      <c r="AF14" s="42"/>
      <c r="AG14" s="42"/>
      <c r="AH14" s="42"/>
      <c r="AI14" s="42"/>
      <c r="AJ14" s="9"/>
    </row>
    <row r="15" spans="1:37" ht="15" customHeight="1" x14ac:dyDescent="0.25">
      <c r="A15" s="9"/>
      <c r="B15" s="22" t="s">
        <v>25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2"/>
      <c r="K15" s="18" t="s">
        <v>28</v>
      </c>
      <c r="L15" s="18" t="s">
        <v>29</v>
      </c>
      <c r="M15" s="18" t="s">
        <v>30</v>
      </c>
      <c r="N15" s="18" t="s">
        <v>22</v>
      </c>
      <c r="O15" s="24"/>
      <c r="P15" s="47" t="s">
        <v>69</v>
      </c>
      <c r="Q15" s="12"/>
      <c r="R15" s="12"/>
      <c r="S15" s="12"/>
      <c r="T15" s="48"/>
      <c r="U15" s="48"/>
      <c r="V15" s="48"/>
      <c r="W15" s="48"/>
      <c r="X15" s="48"/>
      <c r="Y15" s="48"/>
      <c r="Z15" s="12"/>
      <c r="AA15" s="12"/>
      <c r="AB15" s="12"/>
      <c r="AC15" s="12"/>
      <c r="AD15" s="12"/>
      <c r="AE15" s="12"/>
      <c r="AF15" s="12"/>
      <c r="AG15" s="12"/>
      <c r="AH15" s="12"/>
      <c r="AI15" s="49"/>
      <c r="AJ15" s="9"/>
      <c r="AK15" s="42"/>
    </row>
    <row r="16" spans="1:37" ht="15" customHeight="1" x14ac:dyDescent="0.2">
      <c r="A16" s="9"/>
      <c r="B16" s="47" t="s">
        <v>13</v>
      </c>
      <c r="C16" s="12"/>
      <c r="D16" s="49"/>
      <c r="E16" s="30">
        <v>10</v>
      </c>
      <c r="F16" s="30">
        <v>1</v>
      </c>
      <c r="G16" s="30">
        <v>0</v>
      </c>
      <c r="H16" s="30">
        <v>1</v>
      </c>
      <c r="I16" s="30">
        <v>21</v>
      </c>
      <c r="J16" s="42"/>
      <c r="K16" s="50">
        <v>0.1</v>
      </c>
      <c r="L16" s="50">
        <v>0.1</v>
      </c>
      <c r="M16" s="50">
        <v>2.1</v>
      </c>
      <c r="N16" s="51">
        <v>0.40400000000000003</v>
      </c>
      <c r="O16" s="24">
        <v>34.042553191489361</v>
      </c>
      <c r="P16" s="93" t="s">
        <v>9</v>
      </c>
      <c r="Q16" s="108"/>
      <c r="R16" s="94" t="s">
        <v>37</v>
      </c>
      <c r="S16" s="94"/>
      <c r="T16" s="94"/>
      <c r="U16" s="94"/>
      <c r="V16" s="94"/>
      <c r="W16" s="109"/>
      <c r="X16" s="110"/>
      <c r="Y16" s="110"/>
      <c r="Z16" s="110" t="s">
        <v>11</v>
      </c>
      <c r="AA16" s="109"/>
      <c r="AB16" s="109" t="s">
        <v>45</v>
      </c>
      <c r="AC16" s="111"/>
      <c r="AD16" s="111"/>
      <c r="AE16" s="111"/>
      <c r="AF16" s="111"/>
      <c r="AG16" s="111"/>
      <c r="AH16" s="94"/>
      <c r="AI16" s="95"/>
      <c r="AJ16" s="9"/>
      <c r="AK16" s="42"/>
    </row>
    <row r="17" spans="1:37" ht="15" customHeight="1" x14ac:dyDescent="0.2">
      <c r="A17" s="9"/>
      <c r="B17" s="52" t="s">
        <v>15</v>
      </c>
      <c r="C17" s="53"/>
      <c r="D17" s="54"/>
      <c r="E17" s="30"/>
      <c r="F17" s="30"/>
      <c r="G17" s="30"/>
      <c r="H17" s="30"/>
      <c r="I17" s="30"/>
      <c r="J17" s="42"/>
      <c r="K17" s="50"/>
      <c r="L17" s="50"/>
      <c r="M17" s="50"/>
      <c r="N17" s="51"/>
      <c r="O17" s="24"/>
      <c r="P17" s="112" t="s">
        <v>56</v>
      </c>
      <c r="Q17" s="113"/>
      <c r="R17" s="114" t="s">
        <v>38</v>
      </c>
      <c r="S17" s="114"/>
      <c r="T17" s="114"/>
      <c r="U17" s="114"/>
      <c r="V17" s="114"/>
      <c r="W17" s="114"/>
      <c r="X17" s="115"/>
      <c r="Y17" s="115"/>
      <c r="Z17" s="116" t="s">
        <v>27</v>
      </c>
      <c r="AA17" s="116"/>
      <c r="AB17" s="115" t="s">
        <v>46</v>
      </c>
      <c r="AC17" s="115"/>
      <c r="AD17" s="71"/>
      <c r="AE17" s="71"/>
      <c r="AF17" s="71"/>
      <c r="AG17" s="71"/>
      <c r="AH17" s="116"/>
      <c r="AI17" s="117"/>
      <c r="AJ17" s="9"/>
      <c r="AK17" s="42"/>
    </row>
    <row r="18" spans="1:37" ht="15" customHeight="1" x14ac:dyDescent="0.2">
      <c r="A18" s="9"/>
      <c r="B18" s="55" t="s">
        <v>16</v>
      </c>
      <c r="C18" s="56"/>
      <c r="D18" s="57"/>
      <c r="E18" s="31"/>
      <c r="F18" s="31"/>
      <c r="G18" s="31"/>
      <c r="H18" s="31"/>
      <c r="I18" s="31"/>
      <c r="J18" s="42"/>
      <c r="K18" s="58"/>
      <c r="L18" s="58"/>
      <c r="M18" s="58"/>
      <c r="N18" s="59"/>
      <c r="O18" s="24"/>
      <c r="P18" s="112" t="s">
        <v>57</v>
      </c>
      <c r="Q18" s="113"/>
      <c r="R18" s="114" t="s">
        <v>38</v>
      </c>
      <c r="S18" s="114"/>
      <c r="T18" s="114"/>
      <c r="U18" s="114"/>
      <c r="V18" s="114"/>
      <c r="W18" s="114"/>
      <c r="X18" s="115"/>
      <c r="Y18" s="115"/>
      <c r="Z18" s="116" t="s">
        <v>27</v>
      </c>
      <c r="AA18" s="116"/>
      <c r="AB18" s="115" t="s">
        <v>46</v>
      </c>
      <c r="AC18" s="115"/>
      <c r="AD18" s="71"/>
      <c r="AE18" s="71"/>
      <c r="AF18" s="71"/>
      <c r="AG18" s="71"/>
      <c r="AH18" s="116"/>
      <c r="AI18" s="117"/>
      <c r="AJ18" s="9"/>
      <c r="AK18" s="42"/>
    </row>
    <row r="19" spans="1:37" ht="15" customHeight="1" x14ac:dyDescent="0.2">
      <c r="A19" s="9"/>
      <c r="B19" s="60" t="s">
        <v>26</v>
      </c>
      <c r="C19" s="61"/>
      <c r="D19" s="62"/>
      <c r="E19" s="18">
        <v>10</v>
      </c>
      <c r="F19" s="18">
        <v>1</v>
      </c>
      <c r="G19" s="18">
        <v>0</v>
      </c>
      <c r="H19" s="18">
        <v>1</v>
      </c>
      <c r="I19" s="18">
        <v>21</v>
      </c>
      <c r="J19" s="42"/>
      <c r="K19" s="63">
        <v>0.1</v>
      </c>
      <c r="L19" s="63">
        <v>0.1</v>
      </c>
      <c r="M19" s="63">
        <v>2.1</v>
      </c>
      <c r="N19" s="40">
        <v>0.40400000000000003</v>
      </c>
      <c r="O19" s="24">
        <v>34.042553191489361</v>
      </c>
      <c r="P19" s="118" t="s">
        <v>10</v>
      </c>
      <c r="Q19" s="119"/>
      <c r="R19" s="120" t="s">
        <v>38</v>
      </c>
      <c r="S19" s="120"/>
      <c r="T19" s="120"/>
      <c r="U19" s="120"/>
      <c r="V19" s="120"/>
      <c r="W19" s="120"/>
      <c r="X19" s="121"/>
      <c r="Y19" s="121"/>
      <c r="Z19" s="122" t="s">
        <v>27</v>
      </c>
      <c r="AA19" s="122"/>
      <c r="AB19" s="121" t="s">
        <v>46</v>
      </c>
      <c r="AC19" s="121"/>
      <c r="AD19" s="123"/>
      <c r="AE19" s="123"/>
      <c r="AF19" s="123"/>
      <c r="AG19" s="123"/>
      <c r="AH19" s="122"/>
      <c r="AI19" s="124"/>
      <c r="AJ19" s="9"/>
      <c r="AK19" s="42"/>
    </row>
    <row r="20" spans="1:37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2"/>
      <c r="K20" s="44"/>
      <c r="L20" s="44"/>
      <c r="M20" s="44"/>
      <c r="N20" s="43"/>
      <c r="O20" s="24"/>
      <c r="P20" s="42"/>
      <c r="Q20" s="45"/>
      <c r="R20" s="42"/>
      <c r="S20" s="24"/>
      <c r="T20" s="24"/>
      <c r="U20" s="64"/>
      <c r="V20" s="42"/>
      <c r="W20" s="42"/>
      <c r="X20" s="42"/>
      <c r="Y20" s="42"/>
      <c r="Z20" s="24"/>
      <c r="AA20" s="24"/>
      <c r="AB20" s="24"/>
      <c r="AC20" s="24"/>
      <c r="AD20" s="42"/>
      <c r="AE20" s="42"/>
      <c r="AF20" s="42"/>
      <c r="AG20" s="42"/>
      <c r="AH20" s="42"/>
      <c r="AI20" s="42"/>
      <c r="AJ20" s="9"/>
      <c r="AK20" s="24"/>
    </row>
    <row r="21" spans="1:37" ht="15" customHeight="1" x14ac:dyDescent="0.25">
      <c r="A21" s="9"/>
      <c r="B21" s="42" t="s">
        <v>47</v>
      </c>
      <c r="C21" s="42"/>
      <c r="D21" s="42" t="s">
        <v>48</v>
      </c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42"/>
      <c r="T21" s="42"/>
      <c r="U21" s="24"/>
      <c r="V21" s="64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9"/>
    </row>
    <row r="22" spans="1:37" ht="15" customHeight="1" x14ac:dyDescent="0.25">
      <c r="A22" s="9"/>
      <c r="B22" s="42"/>
      <c r="C22" s="42"/>
      <c r="D22" s="42" t="s">
        <v>50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42"/>
      <c r="U22" s="24"/>
      <c r="V22" s="64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9"/>
    </row>
    <row r="23" spans="1:37" ht="15" customHeight="1" x14ac:dyDescent="0.2">
      <c r="A23" s="9"/>
      <c r="B23" s="42"/>
      <c r="C23" s="42"/>
      <c r="D23" s="42" t="s">
        <v>49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4"/>
      <c r="P23" s="42"/>
      <c r="Q23" s="45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9"/>
    </row>
    <row r="24" spans="1:37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24"/>
      <c r="T24" s="24"/>
      <c r="U24" s="64"/>
      <c r="V24" s="24"/>
      <c r="W24" s="24"/>
      <c r="X24" s="64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  <c r="AJ24" s="9"/>
    </row>
    <row r="25" spans="1:37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24"/>
      <c r="T25" s="24"/>
      <c r="U25" s="6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2"/>
      <c r="C27" s="1"/>
      <c r="D27" s="1"/>
      <c r="E27" s="42"/>
      <c r="F27" s="42"/>
      <c r="G27" s="42"/>
      <c r="H27" s="42"/>
      <c r="I27" s="42"/>
      <c r="J27" s="42"/>
      <c r="K27" s="42"/>
      <c r="L27" s="42"/>
      <c r="M27" s="65"/>
      <c r="N27" s="65"/>
      <c r="O27" s="24"/>
      <c r="P27" s="42"/>
      <c r="Q27" s="45"/>
      <c r="R27" s="42"/>
      <c r="S27" s="42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64"/>
      <c r="Y146" s="6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64"/>
      <c r="Y147" s="6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64"/>
      <c r="Y148" s="6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64"/>
      <c r="Y149" s="6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64"/>
      <c r="Y150" s="6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64"/>
      <c r="Y151" s="6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64"/>
      <c r="Y152" s="6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64"/>
      <c r="Y153" s="6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64"/>
      <c r="Y154" s="6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64"/>
      <c r="Y155" s="6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64"/>
      <c r="Y156" s="6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64"/>
      <c r="Y157" s="6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64"/>
      <c r="Y158" s="6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64"/>
      <c r="Y159" s="6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64"/>
      <c r="Y160" s="6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64"/>
      <c r="Y161" s="6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64"/>
      <c r="Y162" s="6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64"/>
      <c r="Y163" s="6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64"/>
      <c r="Y164" s="6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64"/>
      <c r="Y165" s="6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64"/>
      <c r="Y166" s="6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64"/>
      <c r="Y167" s="6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64"/>
      <c r="Y168" s="6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64"/>
      <c r="Y169" s="6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64"/>
      <c r="Y170" s="6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64"/>
      <c r="Y171" s="6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64"/>
      <c r="Y172" s="6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64"/>
      <c r="Y173" s="6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64"/>
      <c r="Y174" s="6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64"/>
      <c r="Y175" s="6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64"/>
      <c r="Y176" s="6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64"/>
      <c r="Y177" s="6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64"/>
      <c r="Y178" s="6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64"/>
      <c r="Y179" s="6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64"/>
      <c r="Y180" s="6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64"/>
      <c r="Y181" s="6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64"/>
      <c r="Y182" s="6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64"/>
      <c r="Y183" s="6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64"/>
      <c r="Y184" s="6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64"/>
      <c r="Y185" s="6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64"/>
      <c r="Y186" s="6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64"/>
      <c r="Y187" s="6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64"/>
      <c r="Y188" s="6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64"/>
      <c r="Y189" s="6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64"/>
      <c r="Y190" s="6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64"/>
      <c r="Y191" s="6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64"/>
      <c r="Y192" s="6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64"/>
      <c r="Y193" s="6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4"/>
      <c r="P194" s="42"/>
      <c r="Q194" s="45"/>
      <c r="R194" s="42"/>
      <c r="S194" s="42"/>
      <c r="T194" s="24"/>
      <c r="U194" s="24"/>
      <c r="V194" s="24"/>
      <c r="W194" s="24"/>
      <c r="X194" s="64"/>
      <c r="Y194" s="6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4"/>
      <c r="P195" s="42"/>
      <c r="Q195" s="45"/>
      <c r="R195" s="42"/>
      <c r="S195" s="42"/>
      <c r="T195" s="24"/>
      <c r="U195" s="24"/>
      <c r="V195" s="24"/>
      <c r="W195" s="24"/>
      <c r="X195" s="64"/>
      <c r="Y195" s="6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4"/>
      <c r="P196" s="42"/>
      <c r="Q196" s="45"/>
      <c r="R196" s="42"/>
      <c r="S196" s="42"/>
      <c r="T196" s="24"/>
      <c r="U196" s="24"/>
      <c r="V196" s="24"/>
      <c r="W196" s="24"/>
      <c r="X196" s="64"/>
      <c r="Y196" s="6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4"/>
      <c r="P197" s="42"/>
      <c r="Q197" s="45"/>
      <c r="R197" s="42"/>
      <c r="S197" s="42"/>
      <c r="T197" s="24"/>
      <c r="U197" s="24"/>
      <c r="V197" s="24"/>
      <c r="W197" s="24"/>
      <c r="X197" s="64"/>
      <c r="Y197" s="6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51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4" t="s">
        <v>58</v>
      </c>
      <c r="C2" s="75"/>
      <c r="D2" s="76"/>
      <c r="E2" s="13" t="s">
        <v>13</v>
      </c>
      <c r="F2" s="14"/>
      <c r="G2" s="14"/>
      <c r="H2" s="14"/>
      <c r="I2" s="20"/>
      <c r="J2" s="15"/>
      <c r="K2" s="77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8" t="s">
        <v>61</v>
      </c>
      <c r="Y2" s="79"/>
      <c r="Z2" s="80"/>
      <c r="AA2" s="13" t="s">
        <v>13</v>
      </c>
      <c r="AB2" s="14"/>
      <c r="AC2" s="14"/>
      <c r="AD2" s="14"/>
      <c r="AE2" s="20"/>
      <c r="AF2" s="15"/>
      <c r="AG2" s="77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8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6"/>
      <c r="D4" s="2"/>
      <c r="E4" s="30"/>
      <c r="F4" s="30"/>
      <c r="G4" s="30"/>
      <c r="H4" s="34"/>
      <c r="I4" s="30"/>
      <c r="J4" s="32"/>
      <c r="K4" s="29"/>
      <c r="L4" s="82"/>
      <c r="M4" s="18"/>
      <c r="N4" s="18"/>
      <c r="O4" s="18"/>
      <c r="P4" s="24"/>
      <c r="Q4" s="30"/>
      <c r="R4" s="30"/>
      <c r="S4" s="34"/>
      <c r="T4" s="30"/>
      <c r="U4" s="30"/>
      <c r="V4" s="83"/>
      <c r="W4" s="29"/>
      <c r="X4" s="30">
        <v>2001</v>
      </c>
      <c r="Y4" s="30" t="s">
        <v>42</v>
      </c>
      <c r="Z4" s="2" t="s">
        <v>41</v>
      </c>
      <c r="AA4" s="30">
        <v>18</v>
      </c>
      <c r="AB4" s="30">
        <v>3</v>
      </c>
      <c r="AC4" s="30">
        <v>50</v>
      </c>
      <c r="AD4" s="30">
        <v>9</v>
      </c>
      <c r="AE4" s="30">
        <v>92</v>
      </c>
      <c r="AF4" s="51">
        <v>0.59350000000000003</v>
      </c>
      <c r="AG4" s="107">
        <v>155</v>
      </c>
      <c r="AH4" s="30" t="s">
        <v>68</v>
      </c>
      <c r="AI4" s="18"/>
      <c r="AJ4" s="30" t="s">
        <v>43</v>
      </c>
      <c r="AK4" s="18" t="s">
        <v>35</v>
      </c>
      <c r="AL4" s="24"/>
      <c r="AM4" s="30">
        <v>2</v>
      </c>
      <c r="AN4" s="30">
        <v>0</v>
      </c>
      <c r="AO4" s="30">
        <v>0</v>
      </c>
      <c r="AP4" s="30">
        <v>0</v>
      </c>
      <c r="AQ4" s="30">
        <v>3</v>
      </c>
      <c r="AR4" s="84">
        <v>0.23069999999999999</v>
      </c>
      <c r="AS4" s="85">
        <v>13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6"/>
      <c r="D5" s="2"/>
      <c r="E5" s="30"/>
      <c r="F5" s="30"/>
      <c r="G5" s="30"/>
      <c r="H5" s="34"/>
      <c r="I5" s="30"/>
      <c r="J5" s="32"/>
      <c r="K5" s="29"/>
      <c r="L5" s="82"/>
      <c r="M5" s="18"/>
      <c r="N5" s="18"/>
      <c r="O5" s="18"/>
      <c r="P5" s="24"/>
      <c r="Q5" s="30"/>
      <c r="R5" s="30"/>
      <c r="S5" s="34"/>
      <c r="T5" s="30"/>
      <c r="U5" s="30"/>
      <c r="V5" s="83"/>
      <c r="W5" s="29"/>
      <c r="X5" s="30">
        <v>2002</v>
      </c>
      <c r="Y5" s="30" t="s">
        <v>43</v>
      </c>
      <c r="Z5" s="2" t="s">
        <v>41</v>
      </c>
      <c r="AA5" s="30">
        <v>15</v>
      </c>
      <c r="AB5" s="30">
        <v>2</v>
      </c>
      <c r="AC5" s="30">
        <v>21</v>
      </c>
      <c r="AD5" s="30">
        <v>10</v>
      </c>
      <c r="AE5" s="30">
        <v>71</v>
      </c>
      <c r="AF5" s="51">
        <v>0.5867</v>
      </c>
      <c r="AG5" s="107">
        <v>121</v>
      </c>
      <c r="AH5" s="18"/>
      <c r="AI5" s="18"/>
      <c r="AJ5" s="18"/>
      <c r="AK5" s="18"/>
      <c r="AL5" s="24"/>
      <c r="AM5" s="30">
        <v>3</v>
      </c>
      <c r="AN5" s="30">
        <v>1</v>
      </c>
      <c r="AO5" s="30">
        <v>4</v>
      </c>
      <c r="AP5" s="30">
        <v>1</v>
      </c>
      <c r="AQ5" s="30">
        <v>19</v>
      </c>
      <c r="AR5" s="84">
        <v>0.57569999999999999</v>
      </c>
      <c r="AS5" s="85">
        <v>33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/>
      <c r="C6" s="36"/>
      <c r="D6" s="2"/>
      <c r="E6" s="30"/>
      <c r="F6" s="30"/>
      <c r="G6" s="30"/>
      <c r="H6" s="34"/>
      <c r="I6" s="30"/>
      <c r="J6" s="32"/>
      <c r="K6" s="29"/>
      <c r="L6" s="82"/>
      <c r="M6" s="18"/>
      <c r="N6" s="18"/>
      <c r="O6" s="18"/>
      <c r="P6" s="24"/>
      <c r="Q6" s="30"/>
      <c r="R6" s="30"/>
      <c r="S6" s="34"/>
      <c r="T6" s="30"/>
      <c r="U6" s="30"/>
      <c r="V6" s="83"/>
      <c r="W6" s="29"/>
      <c r="X6" s="30"/>
      <c r="Y6" s="30"/>
      <c r="Z6" s="2"/>
      <c r="AA6" s="30"/>
      <c r="AB6" s="30"/>
      <c r="AC6" s="30"/>
      <c r="AD6" s="30"/>
      <c r="AE6" s="30"/>
      <c r="AF6" s="51"/>
      <c r="AG6" s="107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4"/>
      <c r="AS6" s="8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6"/>
      <c r="D7" s="2"/>
      <c r="E7" s="30"/>
      <c r="F7" s="30"/>
      <c r="G7" s="30"/>
      <c r="H7" s="34"/>
      <c r="I7" s="30"/>
      <c r="J7" s="32"/>
      <c r="K7" s="29"/>
      <c r="L7" s="82"/>
      <c r="M7" s="18"/>
      <c r="N7" s="18"/>
      <c r="O7" s="18"/>
      <c r="P7" s="24"/>
      <c r="Q7" s="30"/>
      <c r="R7" s="30"/>
      <c r="S7" s="34"/>
      <c r="T7" s="30"/>
      <c r="U7" s="30"/>
      <c r="V7" s="83"/>
      <c r="W7" s="29"/>
      <c r="X7" s="30">
        <v>2007</v>
      </c>
      <c r="Y7" s="30" t="s">
        <v>44</v>
      </c>
      <c r="Z7" s="2" t="s">
        <v>40</v>
      </c>
      <c r="AA7" s="30">
        <v>14</v>
      </c>
      <c r="AB7" s="30">
        <v>0</v>
      </c>
      <c r="AC7" s="30">
        <v>4</v>
      </c>
      <c r="AD7" s="30">
        <v>4</v>
      </c>
      <c r="AE7" s="30">
        <v>33</v>
      </c>
      <c r="AF7" s="51">
        <v>0.43419999999999997</v>
      </c>
      <c r="AG7" s="107">
        <v>76</v>
      </c>
      <c r="AH7" s="18"/>
      <c r="AI7" s="18"/>
      <c r="AJ7" s="18"/>
      <c r="AK7" s="18"/>
      <c r="AL7" s="24"/>
      <c r="AM7" s="30">
        <v>5</v>
      </c>
      <c r="AN7" s="30">
        <v>0</v>
      </c>
      <c r="AO7" s="30">
        <v>2</v>
      </c>
      <c r="AP7" s="30">
        <v>0</v>
      </c>
      <c r="AQ7" s="30">
        <v>16</v>
      </c>
      <c r="AR7" s="84">
        <v>0.55169999999999997</v>
      </c>
      <c r="AS7" s="85">
        <v>29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6"/>
      <c r="D8" s="2"/>
      <c r="E8" s="30"/>
      <c r="F8" s="30"/>
      <c r="G8" s="30"/>
      <c r="H8" s="34"/>
      <c r="I8" s="30"/>
      <c r="J8" s="32"/>
      <c r="K8" s="29"/>
      <c r="L8" s="82"/>
      <c r="M8" s="18"/>
      <c r="N8" s="18"/>
      <c r="O8" s="18"/>
      <c r="P8" s="24"/>
      <c r="Q8" s="30"/>
      <c r="R8" s="30"/>
      <c r="S8" s="34"/>
      <c r="T8" s="30"/>
      <c r="U8" s="30"/>
      <c r="V8" s="83"/>
      <c r="W8" s="29"/>
      <c r="X8" s="30"/>
      <c r="Y8" s="30"/>
      <c r="Z8" s="2"/>
      <c r="AA8" s="30"/>
      <c r="AB8" s="30"/>
      <c r="AC8" s="30"/>
      <c r="AD8" s="30"/>
      <c r="AE8" s="30"/>
      <c r="AF8" s="51"/>
      <c r="AG8" s="107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4"/>
      <c r="AS8" s="8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/>
      <c r="C9" s="36"/>
      <c r="D9" s="2"/>
      <c r="E9" s="30"/>
      <c r="F9" s="30"/>
      <c r="G9" s="30"/>
      <c r="H9" s="34"/>
      <c r="I9" s="30"/>
      <c r="J9" s="32"/>
      <c r="K9" s="29"/>
      <c r="L9" s="82"/>
      <c r="M9" s="18"/>
      <c r="N9" s="18"/>
      <c r="O9" s="18"/>
      <c r="P9" s="24"/>
      <c r="Q9" s="30"/>
      <c r="R9" s="30"/>
      <c r="S9" s="34"/>
      <c r="T9" s="30"/>
      <c r="U9" s="30"/>
      <c r="V9" s="83"/>
      <c r="W9" s="29"/>
      <c r="X9" s="30">
        <v>2013</v>
      </c>
      <c r="Y9" s="30" t="s">
        <v>43</v>
      </c>
      <c r="Z9" s="2" t="s">
        <v>40</v>
      </c>
      <c r="AA9" s="30">
        <v>7</v>
      </c>
      <c r="AB9" s="30">
        <v>0</v>
      </c>
      <c r="AC9" s="30">
        <v>6</v>
      </c>
      <c r="AD9" s="30">
        <v>0</v>
      </c>
      <c r="AE9" s="30">
        <v>19</v>
      </c>
      <c r="AF9" s="51">
        <v>0.67849999999999999</v>
      </c>
      <c r="AG9" s="107">
        <v>28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4"/>
      <c r="AS9" s="8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6" t="s">
        <v>64</v>
      </c>
      <c r="C10" s="87"/>
      <c r="D10" s="88"/>
      <c r="E10" s="89">
        <f>SUM(E4:E9)</f>
        <v>0</v>
      </c>
      <c r="F10" s="89">
        <f>SUM(F4:F9)</f>
        <v>0</v>
      </c>
      <c r="G10" s="89">
        <f>SUM(G4:G9)</f>
        <v>0</v>
      </c>
      <c r="H10" s="89">
        <f>SUM(H4:H9)</f>
        <v>0</v>
      </c>
      <c r="I10" s="89">
        <f>SUM(I4:I9)</f>
        <v>0</v>
      </c>
      <c r="J10" s="90">
        <v>0</v>
      </c>
      <c r="K10" s="77">
        <f>SUM(K4:K9)</f>
        <v>0</v>
      </c>
      <c r="L10" s="22"/>
      <c r="M10" s="20"/>
      <c r="N10" s="91"/>
      <c r="O10" s="92"/>
      <c r="P10" s="24"/>
      <c r="Q10" s="89">
        <f>SUM(Q4:Q9)</f>
        <v>0</v>
      </c>
      <c r="R10" s="89">
        <f>SUM(R4:R9)</f>
        <v>0</v>
      </c>
      <c r="S10" s="89">
        <f>SUM(S4:S9)</f>
        <v>0</v>
      </c>
      <c r="T10" s="89">
        <f>SUM(T4:T9)</f>
        <v>0</v>
      </c>
      <c r="U10" s="89">
        <f>SUM(U4:U9)</f>
        <v>0</v>
      </c>
      <c r="V10" s="40">
        <v>0</v>
      </c>
      <c r="W10" s="77">
        <f>SUM(W4:W9)</f>
        <v>0</v>
      </c>
      <c r="X10" s="16" t="s">
        <v>64</v>
      </c>
      <c r="Y10" s="17"/>
      <c r="Z10" s="15"/>
      <c r="AA10" s="89">
        <f>SUM(AA4:AA9)</f>
        <v>54</v>
      </c>
      <c r="AB10" s="89">
        <f>SUM(AB4:AB9)</f>
        <v>5</v>
      </c>
      <c r="AC10" s="89">
        <f>SUM(AC4:AC9)</f>
        <v>81</v>
      </c>
      <c r="AD10" s="89">
        <f>SUM(AD4:AD9)</f>
        <v>23</v>
      </c>
      <c r="AE10" s="89">
        <f>SUM(AE4:AE9)</f>
        <v>215</v>
      </c>
      <c r="AF10" s="90">
        <f>PRODUCT(AE10/AG10)</f>
        <v>0.56578947368421051</v>
      </c>
      <c r="AG10" s="77">
        <f>SUM(AG4:AG9)</f>
        <v>380</v>
      </c>
      <c r="AH10" s="22"/>
      <c r="AI10" s="20"/>
      <c r="AJ10" s="91"/>
      <c r="AK10" s="92"/>
      <c r="AL10" s="24"/>
      <c r="AM10" s="89">
        <f>SUM(AM4:AM9)</f>
        <v>10</v>
      </c>
      <c r="AN10" s="89">
        <f>SUM(AN4:AN9)</f>
        <v>1</v>
      </c>
      <c r="AO10" s="89">
        <f>SUM(AO4:AO9)</f>
        <v>6</v>
      </c>
      <c r="AP10" s="89">
        <f>SUM(AP4:AP9)</f>
        <v>1</v>
      </c>
      <c r="AQ10" s="89">
        <f>SUM(AQ4:AQ9)</f>
        <v>38</v>
      </c>
      <c r="AR10" s="90">
        <f>PRODUCT(AQ10/AS10)</f>
        <v>0.50666666666666671</v>
      </c>
      <c r="AS10" s="81">
        <f>SUM(AS4:AS9)</f>
        <v>75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9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9"/>
      <c r="X11" s="42"/>
      <c r="Y11" s="42"/>
      <c r="Z11" s="42"/>
      <c r="AA11" s="42"/>
      <c r="AB11" s="42"/>
      <c r="AC11" s="42"/>
      <c r="AD11" s="42"/>
      <c r="AE11" s="42"/>
      <c r="AF11" s="43"/>
      <c r="AG11" s="29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93" t="s">
        <v>65</v>
      </c>
      <c r="C12" s="94"/>
      <c r="D12" s="9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28</v>
      </c>
      <c r="M12" s="18" t="s">
        <v>29</v>
      </c>
      <c r="N12" s="18" t="s">
        <v>66</v>
      </c>
      <c r="O12" s="18" t="s">
        <v>67</v>
      </c>
      <c r="Q12" s="45"/>
      <c r="R12" s="45" t="s">
        <v>47</v>
      </c>
      <c r="S12" s="45"/>
      <c r="T12" s="42" t="s">
        <v>48</v>
      </c>
      <c r="U12" s="24"/>
      <c r="V12" s="29"/>
      <c r="W12" s="29"/>
      <c r="X12" s="96"/>
      <c r="Y12" s="96"/>
      <c r="Z12" s="96"/>
      <c r="AA12" s="96"/>
      <c r="AB12" s="96"/>
      <c r="AC12" s="45"/>
      <c r="AD12" s="45"/>
      <c r="AE12" s="45"/>
      <c r="AF12" s="42"/>
      <c r="AG12" s="42"/>
      <c r="AH12" s="42"/>
      <c r="AI12" s="42"/>
      <c r="AJ12" s="42"/>
      <c r="AK12" s="42"/>
      <c r="AM12" s="29"/>
      <c r="AN12" s="96"/>
      <c r="AO12" s="96"/>
      <c r="AP12" s="96"/>
      <c r="AQ12" s="96"/>
      <c r="AR12" s="96"/>
      <c r="AS12" s="96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12</v>
      </c>
      <c r="C13" s="12"/>
      <c r="D13" s="49"/>
      <c r="E13" s="97">
        <v>10</v>
      </c>
      <c r="F13" s="97">
        <v>1</v>
      </c>
      <c r="G13" s="97">
        <v>0</v>
      </c>
      <c r="H13" s="97">
        <v>1</v>
      </c>
      <c r="I13" s="97">
        <v>21</v>
      </c>
      <c r="J13" s="98">
        <v>0.40400000000000003</v>
      </c>
      <c r="K13" s="42">
        <f>PRODUCT(I13/J13)</f>
        <v>51.980198019801975</v>
      </c>
      <c r="L13" s="99">
        <f>PRODUCT((F13+G13)/E13)</f>
        <v>0.1</v>
      </c>
      <c r="M13" s="99">
        <f>PRODUCT(H13/E13)</f>
        <v>0.1</v>
      </c>
      <c r="N13" s="99">
        <f>PRODUCT((F13+G13+H13)/E13)</f>
        <v>0.2</v>
      </c>
      <c r="O13" s="99">
        <f>PRODUCT(I13/E13)</f>
        <v>2.1</v>
      </c>
      <c r="Q13" s="45"/>
      <c r="R13" s="45"/>
      <c r="S13" s="45"/>
      <c r="T13" s="42" t="s">
        <v>50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00" t="s">
        <v>58</v>
      </c>
      <c r="C14" s="101"/>
      <c r="D14" s="102"/>
      <c r="E14" s="97">
        <f>PRODUCT(E10+Q10)</f>
        <v>0</v>
      </c>
      <c r="F14" s="97">
        <f>PRODUCT(F10+R10)</f>
        <v>0</v>
      </c>
      <c r="G14" s="97">
        <f>PRODUCT(G10+S10)</f>
        <v>0</v>
      </c>
      <c r="H14" s="97">
        <f>PRODUCT(H10+T10)</f>
        <v>0</v>
      </c>
      <c r="I14" s="97">
        <f>PRODUCT(I10+U10)</f>
        <v>0</v>
      </c>
      <c r="J14" s="98">
        <v>0</v>
      </c>
      <c r="K14" s="42">
        <f>PRODUCT(K10+W10)</f>
        <v>0</v>
      </c>
      <c r="L14" s="99">
        <v>0</v>
      </c>
      <c r="M14" s="99">
        <v>0</v>
      </c>
      <c r="N14" s="99">
        <v>0</v>
      </c>
      <c r="O14" s="99">
        <v>0</v>
      </c>
      <c r="Q14" s="45"/>
      <c r="R14" s="45"/>
      <c r="S14" s="45"/>
      <c r="T14" s="42" t="s">
        <v>49</v>
      </c>
      <c r="U14" s="42"/>
      <c r="V14" s="42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7" t="s">
        <v>61</v>
      </c>
      <c r="C15" s="37"/>
      <c r="D15" s="103"/>
      <c r="E15" s="97">
        <f>PRODUCT(AA10+AM10)</f>
        <v>64</v>
      </c>
      <c r="F15" s="97">
        <f>PRODUCT(AB10+AN10)</f>
        <v>6</v>
      </c>
      <c r="G15" s="97">
        <f>PRODUCT(AC10+AO10)</f>
        <v>87</v>
      </c>
      <c r="H15" s="97">
        <f>PRODUCT(AD10+AP10)</f>
        <v>24</v>
      </c>
      <c r="I15" s="97">
        <f>PRODUCT(AE10+AQ10)</f>
        <v>253</v>
      </c>
      <c r="J15" s="98">
        <f>PRODUCT(I15/K15)</f>
        <v>0.55604395604395607</v>
      </c>
      <c r="K15" s="24">
        <f>PRODUCT(AG10+AS10)</f>
        <v>455</v>
      </c>
      <c r="L15" s="99">
        <f>PRODUCT((F15+G15)/E15)</f>
        <v>1.453125</v>
      </c>
      <c r="M15" s="99">
        <f>PRODUCT(H15/E15)</f>
        <v>0.375</v>
      </c>
      <c r="N15" s="99">
        <f>PRODUCT((F15+G15+H15)/E15)</f>
        <v>1.828125</v>
      </c>
      <c r="O15" s="99">
        <f>PRODUCT(I15/E15)</f>
        <v>3.953125</v>
      </c>
      <c r="Q15" s="45"/>
      <c r="R15" s="45"/>
      <c r="S15" s="42"/>
      <c r="T15" s="42"/>
      <c r="U15" s="24"/>
      <c r="V15" s="24"/>
      <c r="W15" s="42"/>
      <c r="X15" s="42"/>
      <c r="Y15" s="42"/>
      <c r="Z15" s="42"/>
      <c r="AA15" s="42"/>
      <c r="AB15" s="42"/>
      <c r="AC15" s="45"/>
      <c r="AD15" s="45"/>
      <c r="AE15" s="45"/>
      <c r="AF15" s="45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04" t="s">
        <v>64</v>
      </c>
      <c r="C16" s="105"/>
      <c r="D16" s="106"/>
      <c r="E16" s="97">
        <f>SUM(E13:E15)</f>
        <v>74</v>
      </c>
      <c r="F16" s="97">
        <f t="shared" ref="F16:I16" si="0">SUM(F13:F15)</f>
        <v>7</v>
      </c>
      <c r="G16" s="97">
        <f t="shared" si="0"/>
        <v>87</v>
      </c>
      <c r="H16" s="97">
        <f t="shared" si="0"/>
        <v>25</v>
      </c>
      <c r="I16" s="97">
        <f t="shared" si="0"/>
        <v>274</v>
      </c>
      <c r="J16" s="98">
        <f>PRODUCT(I16/K16)</f>
        <v>0.54045503368811643</v>
      </c>
      <c r="K16" s="42">
        <f>SUM(K13:K15)</f>
        <v>506.98019801980195</v>
      </c>
      <c r="L16" s="99">
        <f>PRODUCT((F16+G16)/E16)</f>
        <v>1.2702702702702702</v>
      </c>
      <c r="M16" s="99">
        <f>PRODUCT(H16/E16)</f>
        <v>0.33783783783783783</v>
      </c>
      <c r="N16" s="99">
        <f>PRODUCT((F16+G16+H16)/E16)</f>
        <v>1.6081081081081081</v>
      </c>
      <c r="O16" s="99">
        <f>PRODUCT(I16/E16)</f>
        <v>3.7027027027027026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2021-11-20T21:33:23Z</dcterms:modified>
</cp:coreProperties>
</file>